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h Olon\Documents\SJ Parish\Wix Website\Events\Laudato Si\"/>
    </mc:Choice>
  </mc:AlternateContent>
  <xr:revisionPtr revIDLastSave="0" documentId="8_{AE8CA275-2527-4E04-B730-B7AF0F8E72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M incexp 08.1" sheetId="5" r:id="rId1"/>
  </sheets>
  <definedNames>
    <definedName name="_xlnm.Print_Area" localSheetId="0">'FM incexp 08.1'!$A$1:$N$16</definedName>
  </definedNames>
  <calcPr calcId="181029"/>
</workbook>
</file>

<file path=xl/calcChain.xml><?xml version="1.0" encoding="utf-8"?>
<calcChain xmlns="http://schemas.openxmlformats.org/spreadsheetml/2006/main">
  <c r="B6" i="5" l="1"/>
  <c r="B11" i="5" s="1"/>
  <c r="B12" i="5" s="1"/>
  <c r="C6" i="5"/>
  <c r="C11" i="5" s="1"/>
  <c r="C12" i="5" s="1"/>
  <c r="N6" i="5"/>
  <c r="H6" i="5"/>
  <c r="J12" i="5"/>
  <c r="M14" i="5"/>
  <c r="L14" i="5"/>
  <c r="E11" i="5"/>
  <c r="F11" i="5"/>
  <c r="N12" i="5"/>
  <c r="N14" i="5" s="1"/>
  <c r="G11" i="5"/>
  <c r="H11" i="5"/>
  <c r="H12" i="5" s="1"/>
  <c r="I12" i="5"/>
  <c r="G12" i="5" l="1"/>
  <c r="F12" i="5"/>
  <c r="E12" i="5"/>
  <c r="D6" i="5"/>
  <c r="J6" i="5"/>
  <c r="G6" i="5"/>
  <c r="F6" i="5"/>
  <c r="E6" i="5"/>
  <c r="D11" i="5" l="1"/>
  <c r="D12" i="5" s="1"/>
  <c r="K12" i="5" s="1"/>
  <c r="K14" i="5" s="1"/>
  <c r="K6" i="5"/>
</calcChain>
</file>

<file path=xl/sharedStrings.xml><?xml version="1.0" encoding="utf-8"?>
<sst xmlns="http://schemas.openxmlformats.org/spreadsheetml/2006/main" count="34" uniqueCount="26">
  <si>
    <t>Electric Meter</t>
  </si>
  <si>
    <t>kilowatt-hours</t>
  </si>
  <si>
    <t>misc primarily lawnmower</t>
  </si>
  <si>
    <t>equiv kilowatt-hours</t>
  </si>
  <si>
    <t>tractor</t>
  </si>
  <si>
    <t>airline miles &amp; misc</t>
  </si>
  <si>
    <t>vacation travel  100 miles per gal per air passenger plus misc</t>
  </si>
  <si>
    <t xml:space="preserve">2021 equiv kWhs Total </t>
  </si>
  <si>
    <t xml:space="preserve">12 month estimated total </t>
  </si>
  <si>
    <t>Average Monthly</t>
  </si>
  <si>
    <t>Average Monthly equiv kWhs</t>
  </si>
  <si>
    <t>Total Solar Production 2021</t>
  </si>
  <si>
    <t>Annual Energy Consumption 43865 Household (Mike &amp; Barbara)</t>
  </si>
  <si>
    <t>33.7 equiv kilowatt-hours</t>
  </si>
  <si>
    <t>gas gallons</t>
  </si>
  <si>
    <t>diesel gallons</t>
  </si>
  <si>
    <t>37.95equiv kilowatt-hours</t>
  </si>
  <si>
    <t>Ford Ranger                       25 mpg</t>
  </si>
  <si>
    <t>Heating Oil</t>
  </si>
  <si>
    <t>Propane</t>
  </si>
  <si>
    <t>Solar Production House       10.5 kW</t>
  </si>
  <si>
    <t>Solar Production Barn          9.45 kW</t>
  </si>
  <si>
    <t>total equiv 2021 kWhs  Usage</t>
  </si>
  <si>
    <t>Ford Fusion  Hybrid                 44 mpg</t>
  </si>
  <si>
    <t>Toyota Prius Prime Plug-in  115 mpg         plus elec</t>
  </si>
  <si>
    <t>monthly av          / household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</si>
</sst>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m/d;@"/>
  </numFmts>
  <fonts count="6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view="pageBreakPreview" zoomScaleNormal="100" zoomScaleSheetLayoutView="100" workbookViewId="0">
      <selection sqref="A1:N1"/>
    </sheetView>
  </sheetViews>
  <sheetFormatPr defaultRowHeight="12.75" x14ac:dyDescent="0.2"/>
  <cols>
    <col min="1" max="1" width="25.85546875" customWidth="1"/>
    <col min="2" max="4" width="9.85546875" customWidth="1"/>
    <col min="5" max="10" width="14.7109375" style="2" customWidth="1"/>
    <col min="11" max="14" width="11.7109375" style="9" customWidth="1"/>
  </cols>
  <sheetData>
    <row r="1" spans="1:16" ht="21.6" customHeight="1" x14ac:dyDescent="0.2">
      <c r="A1" s="15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"/>
      <c r="P1" s="1"/>
    </row>
    <row r="2" spans="1:16" ht="99.75" customHeight="1" x14ac:dyDescent="0.2">
      <c r="A2" s="4"/>
      <c r="B2" s="4" t="s">
        <v>0</v>
      </c>
      <c r="C2" s="4" t="s">
        <v>18</v>
      </c>
      <c r="D2" s="4" t="s">
        <v>19</v>
      </c>
      <c r="E2" s="4" t="s">
        <v>23</v>
      </c>
      <c r="F2" s="4" t="s">
        <v>24</v>
      </c>
      <c r="G2" s="4" t="s">
        <v>17</v>
      </c>
      <c r="H2" s="4" t="s">
        <v>4</v>
      </c>
      <c r="I2" s="4" t="s">
        <v>2</v>
      </c>
      <c r="J2" s="4" t="s">
        <v>6</v>
      </c>
      <c r="K2" s="12" t="s">
        <v>22</v>
      </c>
      <c r="L2" s="4" t="s">
        <v>20</v>
      </c>
      <c r="M2" s="4" t="s">
        <v>21</v>
      </c>
      <c r="N2" s="12" t="s">
        <v>11</v>
      </c>
      <c r="O2" s="1"/>
      <c r="P2" s="1"/>
    </row>
    <row r="3" spans="1:16" ht="25.5" x14ac:dyDescent="0.2">
      <c r="A3" s="4"/>
      <c r="B3" s="4" t="s">
        <v>1</v>
      </c>
      <c r="C3" s="4" t="s">
        <v>1</v>
      </c>
      <c r="D3" s="4" t="s">
        <v>1</v>
      </c>
      <c r="E3" s="5" t="s">
        <v>14</v>
      </c>
      <c r="F3" s="5" t="s">
        <v>14</v>
      </c>
      <c r="G3" s="5" t="s">
        <v>14</v>
      </c>
      <c r="H3" s="5" t="s">
        <v>15</v>
      </c>
      <c r="I3" s="5" t="s">
        <v>14</v>
      </c>
      <c r="J3" s="5" t="s">
        <v>5</v>
      </c>
      <c r="K3" s="5"/>
      <c r="L3" s="5"/>
      <c r="M3" s="5"/>
      <c r="N3" s="5"/>
      <c r="O3" s="1"/>
      <c r="P3" s="1"/>
    </row>
    <row r="4" spans="1:16" ht="25.5" x14ac:dyDescent="0.2">
      <c r="A4" s="4"/>
      <c r="B4" s="4"/>
      <c r="C4" s="4"/>
      <c r="D4" s="4"/>
      <c r="E4" s="14" t="s">
        <v>13</v>
      </c>
      <c r="F4" s="14" t="s">
        <v>13</v>
      </c>
      <c r="G4" s="14" t="s">
        <v>13</v>
      </c>
      <c r="H4" s="14" t="s">
        <v>16</v>
      </c>
      <c r="I4" s="14" t="s">
        <v>13</v>
      </c>
      <c r="J4" s="14" t="s">
        <v>3</v>
      </c>
      <c r="K4" s="5"/>
      <c r="L4" s="5"/>
      <c r="M4" s="5"/>
      <c r="N4" s="5"/>
      <c r="O4" s="1"/>
      <c r="P4" s="1"/>
    </row>
    <row r="5" spans="1:16" ht="15.75" x14ac:dyDescent="0.2">
      <c r="A5" s="4" t="s">
        <v>9</v>
      </c>
      <c r="B5" s="5">
        <v>1000</v>
      </c>
      <c r="C5" s="5">
        <v>0</v>
      </c>
      <c r="D5" s="5">
        <v>0</v>
      </c>
      <c r="E5" s="5">
        <v>10</v>
      </c>
      <c r="F5" s="5">
        <v>8</v>
      </c>
      <c r="G5" s="5">
        <v>2</v>
      </c>
      <c r="H5" s="5">
        <v>4</v>
      </c>
      <c r="I5" s="5"/>
      <c r="J5" s="5">
        <v>0</v>
      </c>
      <c r="K5" s="6"/>
      <c r="L5" s="6"/>
      <c r="M5" s="6"/>
      <c r="N5" s="6"/>
      <c r="O5" s="1"/>
      <c r="P5" s="1"/>
    </row>
    <row r="6" spans="1:16" ht="15.75" x14ac:dyDescent="0.25">
      <c r="A6" s="4" t="s">
        <v>10</v>
      </c>
      <c r="B6" s="5">
        <f>B5</f>
        <v>1000</v>
      </c>
      <c r="C6" s="5">
        <f>C5</f>
        <v>0</v>
      </c>
      <c r="D6" s="5">
        <f>D5</f>
        <v>0</v>
      </c>
      <c r="E6" s="5">
        <f>E5*33.7</f>
        <v>337</v>
      </c>
      <c r="F6" s="5">
        <f t="shared" ref="F6:J6" si="0">F5*33.7</f>
        <v>269.60000000000002</v>
      </c>
      <c r="G6" s="5">
        <f t="shared" si="0"/>
        <v>67.400000000000006</v>
      </c>
      <c r="H6" s="5">
        <f>H5*37.95</f>
        <v>151.80000000000001</v>
      </c>
      <c r="I6" s="5"/>
      <c r="J6" s="5">
        <f t="shared" si="0"/>
        <v>0</v>
      </c>
      <c r="K6" s="13">
        <f>SUM(A6:I6)</f>
        <v>1825.8</v>
      </c>
      <c r="L6" s="13">
        <v>1083</v>
      </c>
      <c r="M6" s="13">
        <v>917</v>
      </c>
      <c r="N6" s="13">
        <f>L6+M6</f>
        <v>2000</v>
      </c>
      <c r="O6" s="1"/>
      <c r="P6" s="1"/>
    </row>
    <row r="7" spans="1:1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13"/>
      <c r="L7" s="13"/>
      <c r="M7" s="13"/>
      <c r="N7" s="13"/>
      <c r="O7" s="1"/>
      <c r="P7" s="1"/>
    </row>
    <row r="8" spans="1:16" ht="15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10"/>
      <c r="L8" s="10"/>
      <c r="M8" s="10"/>
      <c r="N8" s="10"/>
      <c r="O8" s="1"/>
      <c r="P8" s="1"/>
    </row>
    <row r="9" spans="1:16" ht="15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6"/>
      <c r="O9" s="1"/>
      <c r="P9" s="1"/>
    </row>
    <row r="10" spans="1:16" ht="15.75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10"/>
      <c r="L10" s="10"/>
      <c r="M10" s="10"/>
      <c r="N10" s="10"/>
      <c r="O10" s="1"/>
      <c r="P10" s="1"/>
    </row>
    <row r="11" spans="1:16" ht="15.75" x14ac:dyDescent="0.2">
      <c r="A11" s="11" t="s">
        <v>8</v>
      </c>
      <c r="B11" s="5">
        <f>B6*12</f>
        <v>12000</v>
      </c>
      <c r="C11" s="5">
        <f>C6*12</f>
        <v>0</v>
      </c>
      <c r="D11" s="5">
        <f>D6*12</f>
        <v>0</v>
      </c>
      <c r="E11" s="6">
        <f>+E5*12</f>
        <v>120</v>
      </c>
      <c r="F11" s="6">
        <f>+F5*12</f>
        <v>96</v>
      </c>
      <c r="G11" s="6">
        <f>G5*12</f>
        <v>24</v>
      </c>
      <c r="H11" s="6">
        <f>H5*12</f>
        <v>48</v>
      </c>
      <c r="I11" s="6">
        <v>45</v>
      </c>
      <c r="J11" s="6">
        <v>6000</v>
      </c>
      <c r="K11" s="6"/>
      <c r="L11" s="6"/>
      <c r="M11" s="6"/>
      <c r="N11" s="6"/>
      <c r="O11" s="1"/>
      <c r="P11" s="1"/>
    </row>
    <row r="12" spans="1:16" ht="15.75" x14ac:dyDescent="0.25">
      <c r="A12" s="12" t="s">
        <v>7</v>
      </c>
      <c r="B12" s="5">
        <f>B11</f>
        <v>12000</v>
      </c>
      <c r="C12" s="5">
        <f>C11</f>
        <v>0</v>
      </c>
      <c r="D12" s="5">
        <f>D11</f>
        <v>0</v>
      </c>
      <c r="E12" s="5">
        <f>E11*33.7</f>
        <v>4044.0000000000005</v>
      </c>
      <c r="F12" s="5">
        <f t="shared" ref="F12" si="1">F11*33.7</f>
        <v>3235.2000000000003</v>
      </c>
      <c r="G12" s="5">
        <f t="shared" ref="G12" si="2">G11*33.7</f>
        <v>808.80000000000007</v>
      </c>
      <c r="H12" s="5">
        <f>H11*37.95</f>
        <v>1821.6000000000001</v>
      </c>
      <c r="I12" s="5">
        <f t="shared" ref="I12" si="3">I11*33.7</f>
        <v>1516.5000000000002</v>
      </c>
      <c r="J12" s="5">
        <f>J11/100*39.5 + 1.5*14*33.7</f>
        <v>3077.7</v>
      </c>
      <c r="K12" s="13">
        <f>SUM(A12:I12)</f>
        <v>23426.1</v>
      </c>
      <c r="L12" s="13">
        <v>13000</v>
      </c>
      <c r="M12" s="13">
        <v>11000</v>
      </c>
      <c r="N12" s="13">
        <f>L12+M12</f>
        <v>24000</v>
      </c>
      <c r="O12" s="1"/>
      <c r="P12" s="1"/>
    </row>
    <row r="13" spans="1:16" ht="15.75" x14ac:dyDescent="0.2">
      <c r="A13" s="8"/>
      <c r="B13" s="8"/>
      <c r="C13" s="8"/>
      <c r="D13" s="8"/>
      <c r="E13" s="5"/>
      <c r="F13" s="5"/>
      <c r="G13" s="5"/>
      <c r="H13" s="5"/>
      <c r="I13" s="5"/>
      <c r="J13" s="5"/>
      <c r="O13" s="1"/>
      <c r="P13" s="1"/>
    </row>
    <row r="14" spans="1:16" ht="46.5" customHeight="1" x14ac:dyDescent="0.25">
      <c r="A14" s="8"/>
      <c r="B14" s="8"/>
      <c r="C14" s="8"/>
      <c r="D14" s="8"/>
      <c r="E14" s="5"/>
      <c r="F14" s="5"/>
      <c r="G14" s="5"/>
      <c r="H14" s="5"/>
      <c r="I14" s="5">
        <v>2021</v>
      </c>
      <c r="J14" s="14" t="s">
        <v>25</v>
      </c>
      <c r="K14" s="13">
        <f>K12/12/2</f>
        <v>976.08749999999998</v>
      </c>
      <c r="L14" s="13">
        <f>L12/12/2</f>
        <v>541.66666666666663</v>
      </c>
      <c r="M14" s="13">
        <f>M12/12/2</f>
        <v>458.33333333333331</v>
      </c>
      <c r="N14" s="13">
        <f>N12/12/2</f>
        <v>1000</v>
      </c>
      <c r="O14" s="1"/>
      <c r="P14" s="1"/>
    </row>
    <row r="15" spans="1:16" ht="15.75" x14ac:dyDescent="0.2">
      <c r="A15" s="4"/>
      <c r="B15" s="4"/>
      <c r="C15" s="4"/>
      <c r="D15" s="4"/>
      <c r="E15" s="3"/>
      <c r="F15" s="3"/>
      <c r="G15" s="3"/>
      <c r="H15" s="3"/>
      <c r="I15" s="3"/>
      <c r="J15" s="3"/>
      <c r="K15" s="7"/>
      <c r="L15" s="7"/>
      <c r="M15" s="7"/>
      <c r="N15" s="7"/>
      <c r="O15" s="1"/>
      <c r="P15" s="1"/>
    </row>
    <row r="16" spans="1:16" ht="15.75" x14ac:dyDescent="0.2">
      <c r="A16" s="4"/>
      <c r="B16" s="4"/>
      <c r="C16" s="4"/>
      <c r="D16" s="4"/>
      <c r="E16" s="3"/>
      <c r="F16" s="3"/>
      <c r="G16" s="3"/>
      <c r="H16" s="3"/>
      <c r="I16" s="3"/>
      <c r="J16" s="3"/>
      <c r="K16" s="7"/>
      <c r="L16" s="7"/>
      <c r="M16" s="7"/>
      <c r="N16" s="7"/>
      <c r="O16" s="1"/>
      <c r="P16" s="1"/>
    </row>
  </sheetData>
  <sortState xmlns:xlrd2="http://schemas.microsoft.com/office/spreadsheetml/2017/richdata2" ref="A17:I36">
    <sortCondition ref="A17:A36"/>
  </sortState>
  <mergeCells count="1">
    <mergeCell ref="A1:N1"/>
  </mergeCells>
  <phoneticPr fontId="0" type="noConversion"/>
  <pageMargins left="0.75" right="0.75" top="1" bottom="1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 incexp 08.1</vt:lpstr>
      <vt:lpstr>'FM incexp 08.1'!Print_Area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M THOMPSON</dc:creator>
  <cp:lastModifiedBy>Rich Olon</cp:lastModifiedBy>
  <cp:lastPrinted>2021-09-15T14:16:41Z</cp:lastPrinted>
  <dcterms:created xsi:type="dcterms:W3CDTF">2000-08-30T09:56:43Z</dcterms:created>
  <dcterms:modified xsi:type="dcterms:W3CDTF">2021-09-15T17:00:12Z</dcterms:modified>
</cp:coreProperties>
</file>